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DB4C3CA4-DF54-4A15-8814-B33B2ADDE31D}" xr6:coauthVersionLast="47" xr6:coauthVersionMax="47" xr10:uidLastSave="{00000000-0000-0000-0000-000000000000}"/>
  <bookViews>
    <workbookView xWindow="-108" yWindow="-108" windowWidth="23256" windowHeight="12456" activeTab="1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G11" i="5"/>
  <c r="H11" i="5" s="1"/>
  <c r="I10" i="4"/>
  <c r="I9" i="4"/>
  <c r="G9" i="5"/>
  <c r="H9" i="5" s="1"/>
  <c r="I8" i="4"/>
  <c r="I7" i="4"/>
  <c r="I6" i="4"/>
  <c r="D5" i="4"/>
  <c r="H12" i="4"/>
  <c r="C12" i="4"/>
  <c r="H11" i="4"/>
  <c r="C11" i="4"/>
  <c r="H10" i="4"/>
  <c r="D10" i="5"/>
  <c r="E10" i="5" s="1"/>
  <c r="H8" i="4"/>
  <c r="D9" i="5"/>
  <c r="D8" i="5"/>
  <c r="D6" i="5"/>
  <c r="E6" i="5" s="1"/>
  <c r="I13" i="5"/>
  <c r="I12" i="5"/>
  <c r="I11" i="5"/>
  <c r="I10" i="5"/>
  <c r="I9" i="5"/>
  <c r="I8" i="5"/>
  <c r="I7" i="5"/>
  <c r="I6" i="5"/>
  <c r="I5" i="5"/>
  <c r="G6" i="5"/>
  <c r="H6" i="5" s="1"/>
  <c r="D7" i="5"/>
  <c r="G7" i="5"/>
  <c r="H7" i="5" s="1"/>
  <c r="G8" i="5"/>
  <c r="H8" i="5" s="1"/>
  <c r="G10" i="5"/>
  <c r="H10" i="5" s="1"/>
  <c r="D11" i="5"/>
  <c r="E11" i="5" s="1"/>
  <c r="D12" i="5"/>
  <c r="E12" i="5" s="1"/>
  <c r="G12" i="5"/>
  <c r="H12" i="5" s="1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N12" i="4"/>
  <c r="N11" i="4"/>
  <c r="N10" i="4"/>
  <c r="N9" i="4"/>
  <c r="N8" i="4"/>
  <c r="N7" i="4"/>
  <c r="N6" i="4"/>
  <c r="N5" i="4"/>
  <c r="N13" i="4" s="1"/>
  <c r="M12" i="4"/>
  <c r="M11" i="4"/>
  <c r="M10" i="4"/>
  <c r="M9" i="4"/>
  <c r="M8" i="4"/>
  <c r="M7" i="4"/>
  <c r="M6" i="4"/>
  <c r="M5" i="4"/>
  <c r="M13" i="4" s="1"/>
  <c r="I12" i="4"/>
  <c r="I11" i="4"/>
  <c r="I5" i="4"/>
  <c r="I13" i="4" s="1"/>
  <c r="H9" i="4"/>
  <c r="H7" i="4"/>
  <c r="H6" i="4"/>
  <c r="H5" i="4"/>
  <c r="D10" i="4"/>
  <c r="D8" i="4"/>
  <c r="D7" i="4"/>
  <c r="D6" i="4"/>
  <c r="C8" i="4"/>
  <c r="C7" i="4"/>
  <c r="C6" i="4"/>
  <c r="D11" i="4" l="1"/>
  <c r="D9" i="4"/>
  <c r="D13" i="4" s="1"/>
  <c r="G5" i="5"/>
  <c r="H5" i="5" s="1"/>
  <c r="J7" i="5"/>
  <c r="K7" i="5" s="1"/>
  <c r="J8" i="5"/>
  <c r="J9" i="5"/>
  <c r="K9" i="5" s="1"/>
  <c r="H13" i="4"/>
  <c r="C10" i="4"/>
  <c r="C9" i="4"/>
  <c r="C5" i="4"/>
  <c r="C13" i="4" s="1"/>
  <c r="J6" i="5"/>
  <c r="K6" i="5" s="1"/>
  <c r="J10" i="5"/>
  <c r="K10" i="5" s="1"/>
  <c r="E7" i="5"/>
  <c r="E8" i="5"/>
  <c r="J11" i="5"/>
  <c r="K11" i="5" s="1"/>
  <c r="E9" i="5"/>
  <c r="K8" i="5"/>
  <c r="J12" i="5"/>
  <c r="K12" i="5" s="1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G13" i="5" l="1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<sst xmlns="http://schemas.openxmlformats.org/spreadsheetml/2006/main" count="7308" uniqueCount="652">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</sst>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zoomScale="96" zoomScaleNormal="96" workbookViewId="0">
      <pane xSplit="9" ySplit="6" topLeftCell="BV7" activePane="bottomRight" state="frozen"/>
      <selection pane="topRight" activeCell="J1" sqref="J1"/>
      <selection pane="bottomLeft" activeCell="A7" sqref="A7"/>
      <selection pane="bottomRight" activeCell="CP7" sqref="CP7:CP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1334</v>
      </c>
      <c r="L3" s="9">
        <f t="shared" si="0"/>
        <v>1006</v>
      </c>
      <c r="M3" s="9">
        <f t="shared" si="0"/>
        <v>1850</v>
      </c>
      <c r="N3" s="9">
        <f t="shared" si="0"/>
        <v>1771</v>
      </c>
      <c r="O3" s="9">
        <f t="shared" si="0"/>
        <v>1632</v>
      </c>
      <c r="P3" s="9">
        <f t="shared" si="0"/>
        <v>3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7596</v>
      </c>
      <c r="X3" s="9">
        <f t="shared" si="0"/>
        <v>22</v>
      </c>
      <c r="Y3" s="9">
        <f t="shared" si="0"/>
        <v>6</v>
      </c>
      <c r="Z3" s="9">
        <f t="shared" si="0"/>
        <v>22</v>
      </c>
      <c r="AA3" s="9">
        <f t="shared" si="0"/>
        <v>6</v>
      </c>
      <c r="AB3" s="9">
        <f t="shared" si="0"/>
        <v>5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61</v>
      </c>
      <c r="AK3" s="19">
        <f t="shared" si="0"/>
        <v>982</v>
      </c>
      <c r="AL3" s="9">
        <f t="shared" si="0"/>
        <v>930</v>
      </c>
      <c r="AM3" s="9">
        <f t="shared" si="0"/>
        <v>1687</v>
      </c>
      <c r="AN3" s="9">
        <f t="shared" si="0"/>
        <v>1572</v>
      </c>
      <c r="AO3" s="9">
        <f t="shared" si="0"/>
        <v>1498</v>
      </c>
      <c r="AP3" s="9">
        <f t="shared" ref="AP3:BU3" si="1">SUBTOTAL(9,AP7:AP957)</f>
        <v>3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6672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/>
      <c r="R7" s="54"/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/>
      <c r="AE7" s="54"/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/>
      <c r="AR7" s="54"/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/>
      <c r="BE7" s="54"/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/>
      <c r="BR7" s="54"/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/>
      <c r="CE7" s="54"/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/>
      <c r="CR7" s="54"/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V8" s="16"/>
      <c r="W8" s="18">
        <f t="shared" si="3"/>
        <v>0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V8" s="16"/>
      <c r="AW8" s="18">
        <f t="shared" si="5"/>
        <v>0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16</v>
      </c>
      <c r="P10" s="2">
        <v>0</v>
      </c>
      <c r="V10" s="16"/>
      <c r="W10" s="18">
        <f t="shared" si="3"/>
        <v>232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10</v>
      </c>
      <c r="AP10" s="2">
        <v>0</v>
      </c>
      <c r="AV10" s="16"/>
      <c r="AW10" s="18">
        <f t="shared" si="5"/>
        <v>192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29</v>
      </c>
      <c r="O22" s="2">
        <v>1</v>
      </c>
      <c r="P22" s="2">
        <v>0</v>
      </c>
      <c r="V22" s="16"/>
      <c r="W22" s="18">
        <f t="shared" si="3"/>
        <v>33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V22" s="16"/>
      <c r="AW22" s="18">
        <f t="shared" si="5"/>
        <v>22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V24" s="16"/>
      <c r="W24" s="18">
        <f t="shared" si="3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V24" s="16"/>
      <c r="AW24" s="18">
        <f t="shared" si="5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0</v>
      </c>
      <c r="V26" s="16"/>
      <c r="W26" s="18">
        <f t="shared" si="3"/>
        <v>62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I26" s="16"/>
      <c r="AJ26" s="18">
        <f t="shared" si="4"/>
        <v>0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0</v>
      </c>
      <c r="AV26" s="16"/>
      <c r="AW26" s="18">
        <f t="shared" si="5"/>
        <v>61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V47" s="16"/>
      <c r="W47" s="18">
        <f t="shared" si="3"/>
        <v>0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V47" s="16"/>
      <c r="AW47" s="18">
        <f t="shared" si="5"/>
        <v>0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1</v>
      </c>
      <c r="P48" s="2">
        <v>0</v>
      </c>
      <c r="V48" s="16"/>
      <c r="W48" s="18">
        <f t="shared" si="3"/>
        <v>26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1</v>
      </c>
      <c r="AP48" s="2">
        <v>0</v>
      </c>
      <c r="AV48" s="16"/>
      <c r="AW48" s="18">
        <f t="shared" si="5"/>
        <v>21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0</v>
      </c>
      <c r="V58" s="16"/>
      <c r="W58" s="18">
        <f t="shared" si="3"/>
        <v>5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0</v>
      </c>
      <c r="AV58" s="16"/>
      <c r="AW58" s="18">
        <f t="shared" si="5"/>
        <v>5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V59" s="16"/>
      <c r="W59" s="18">
        <f t="shared" si="3"/>
        <v>0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V59" s="16"/>
      <c r="AW59" s="18">
        <f t="shared" si="5"/>
        <v>0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V70" s="16"/>
      <c r="W70" s="18">
        <f t="shared" si="3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V91" s="16"/>
      <c r="W91" s="18">
        <f t="shared" si="10"/>
        <v>0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V91" s="16"/>
      <c r="AW91" s="18">
        <f t="shared" si="12"/>
        <v>0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0</v>
      </c>
      <c r="V92" s="16"/>
      <c r="W92" s="18">
        <f t="shared" si="10"/>
        <v>45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0</v>
      </c>
      <c r="AV92" s="16"/>
      <c r="AW92" s="18">
        <f t="shared" si="12"/>
        <v>45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22</v>
      </c>
      <c r="P95" s="2">
        <v>0</v>
      </c>
      <c r="V95" s="16"/>
      <c r="W95" s="18">
        <f t="shared" si="10"/>
        <v>22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22</v>
      </c>
      <c r="AP95" s="2">
        <v>0</v>
      </c>
      <c r="AV95" s="16"/>
      <c r="AW95" s="18">
        <f t="shared" si="12"/>
        <v>22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V98" s="16"/>
      <c r="W98" s="18">
        <f t="shared" si="10"/>
        <v>0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V98" s="16"/>
      <c r="AW98" s="18">
        <f t="shared" si="12"/>
        <v>0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V101" s="16"/>
      <c r="W101" s="18">
        <f t="shared" si="10"/>
        <v>0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V101" s="16"/>
      <c r="AW101" s="18">
        <f t="shared" si="12"/>
        <v>0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V122" s="16"/>
      <c r="W122" s="18">
        <f t="shared" si="10"/>
        <v>0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V122" s="16"/>
      <c r="AW122" s="18">
        <f t="shared" si="12"/>
        <v>0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0</v>
      </c>
      <c r="P124" s="2">
        <v>0</v>
      </c>
      <c r="V124" s="16"/>
      <c r="W124" s="18">
        <f t="shared" si="10"/>
        <v>21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0</v>
      </c>
      <c r="AP124" s="2">
        <v>0</v>
      </c>
      <c r="AV124" s="16"/>
      <c r="AW124" s="18">
        <f t="shared" si="12"/>
        <v>20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V134" s="16"/>
      <c r="W134" s="18">
        <f t="shared" si="10"/>
        <v>0</v>
      </c>
      <c r="X134" s="15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I134" s="16"/>
      <c r="AJ134" s="18">
        <f t="shared" si="11"/>
        <v>0</v>
      </c>
      <c r="AK134" s="15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V134" s="16"/>
      <c r="AW134" s="18">
        <f t="shared" si="12"/>
        <v>0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V136" s="16"/>
      <c r="W136" s="18">
        <f t="shared" si="17"/>
        <v>0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V136" s="16"/>
      <c r="AW136" s="18">
        <f t="shared" si="19"/>
        <v>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V137" s="16"/>
      <c r="W137" s="18">
        <f t="shared" si="17"/>
        <v>0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V137" s="16"/>
      <c r="AW137" s="18">
        <f t="shared" si="19"/>
        <v>0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/>
      <c r="R147" s="2"/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/>
      <c r="AE147" s="2"/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/>
      <c r="AR147" s="2"/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/>
      <c r="BE147" s="2"/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/>
      <c r="BR147" s="2"/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/>
      <c r="CE147" s="2"/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/>
      <c r="CR147" s="2"/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135</v>
      </c>
      <c r="P153" s="2">
        <v>0</v>
      </c>
      <c r="V153" s="16"/>
      <c r="W153" s="18">
        <f t="shared" si="17"/>
        <v>135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0</v>
      </c>
      <c r="V196" s="16"/>
      <c r="W196" s="18">
        <f t="shared" si="17"/>
        <v>29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0</v>
      </c>
      <c r="AV196" s="16"/>
      <c r="AW196" s="18">
        <f t="shared" si="19"/>
        <v>26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V199" s="16"/>
      <c r="W199" s="18">
        <f t="shared" ref="W199:W261" si="24">SUM(K199:V199)</f>
        <v>21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V199" s="16"/>
      <c r="AW199" s="18">
        <f t="shared" ref="AW199:AW261" si="26">SUM(AK199:AV199)</f>
        <v>18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V206" s="16"/>
      <c r="W206" s="18">
        <f t="shared" si="24"/>
        <v>0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V206" s="16"/>
      <c r="AW206" s="18">
        <f t="shared" si="26"/>
        <v>0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/>
      <c r="R247" s="2"/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/>
      <c r="AE247" s="2"/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/>
      <c r="AR247" s="2"/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/>
      <c r="BE247" s="2"/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/>
      <c r="BR247" s="2"/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/>
      <c r="CE247" s="2"/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/>
      <c r="CR247" s="2"/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/>
      <c r="R257" s="2"/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/>
      <c r="AE257" s="2"/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/>
      <c r="AR257" s="2"/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/>
      <c r="BE257" s="2"/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/>
      <c r="BR257" s="2"/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/>
      <c r="CE257" s="2"/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/>
      <c r="CR257" s="2"/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/>
      <c r="R262" s="2"/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/>
      <c r="AE262" s="2"/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/>
      <c r="AR262" s="2"/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/>
      <c r="BE262" s="2"/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/>
      <c r="BR262" s="2"/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/>
      <c r="CE262" s="2"/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/>
      <c r="CR262" s="2"/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/>
      <c r="R270" s="2"/>
      <c r="S270" s="2"/>
      <c r="T270" s="2"/>
      <c r="U270" s="2"/>
      <c r="V270" s="16"/>
      <c r="W270" s="18">
        <f t="shared" si="38"/>
        <v>1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/>
      <c r="AE270" s="2"/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/>
      <c r="AR270" s="2"/>
      <c r="AS270" s="2"/>
      <c r="AT270" s="2"/>
      <c r="AU270" s="2"/>
      <c r="AV270" s="16"/>
      <c r="AW270" s="18">
        <f t="shared" si="40"/>
        <v>0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/>
      <c r="BE270" s="2"/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/>
      <c r="BR270" s="2"/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/>
      <c r="CE270" s="2"/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/>
      <c r="CR270" s="2"/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/>
      <c r="R274" s="2"/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/>
      <c r="AE274" s="2"/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/>
      <c r="AR274" s="2"/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/>
      <c r="BE274" s="2"/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/>
      <c r="BR274" s="2"/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/>
      <c r="CE274" s="2"/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/>
      <c r="CR274" s="2"/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/>
      <c r="R277" s="2"/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/>
      <c r="AE277" s="2"/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/>
      <c r="AR277" s="2"/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/>
      <c r="BE277" s="2"/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/>
      <c r="BR277" s="2"/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/>
      <c r="CE277" s="2"/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/>
      <c r="CR277" s="2"/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/>
      <c r="R279" s="2"/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/>
      <c r="AE279" s="2"/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/>
      <c r="AR279" s="2"/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/>
      <c r="BE279" s="2"/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/>
      <c r="BR279" s="2"/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/>
      <c r="CE279" s="2"/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/>
      <c r="CR279" s="2"/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/>
      <c r="R285" s="2"/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/>
      <c r="AE285" s="2"/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/>
      <c r="AR285" s="2"/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/>
      <c r="BE285" s="2"/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/>
      <c r="BR285" s="2"/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/>
      <c r="CE285" s="2"/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/>
      <c r="CR285" s="2"/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260</v>
      </c>
      <c r="L291" s="2">
        <v>180</v>
      </c>
      <c r="M291" s="2">
        <v>101</v>
      </c>
      <c r="N291" s="2">
        <v>38</v>
      </c>
      <c r="O291" s="2">
        <v>22</v>
      </c>
      <c r="P291" s="2">
        <v>0</v>
      </c>
      <c r="Q291" s="2"/>
      <c r="R291" s="2"/>
      <c r="S291" s="2"/>
      <c r="T291" s="2"/>
      <c r="U291" s="2"/>
      <c r="V291" s="16"/>
      <c r="W291" s="18">
        <f t="shared" si="38"/>
        <v>601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/>
      <c r="AE291" s="2"/>
      <c r="AF291" s="2"/>
      <c r="AG291" s="2"/>
      <c r="AH291" s="2"/>
      <c r="AI291" s="16"/>
      <c r="AJ291" s="18">
        <f t="shared" si="39"/>
        <v>0</v>
      </c>
      <c r="AK291" s="15">
        <v>195</v>
      </c>
      <c r="AL291" s="2">
        <v>178</v>
      </c>
      <c r="AM291" s="2">
        <v>97</v>
      </c>
      <c r="AN291" s="2">
        <v>37</v>
      </c>
      <c r="AO291" s="2">
        <v>21</v>
      </c>
      <c r="AP291" s="2">
        <v>0</v>
      </c>
      <c r="AQ291" s="2"/>
      <c r="AR291" s="2"/>
      <c r="AS291" s="2"/>
      <c r="AT291" s="2"/>
      <c r="AU291" s="2"/>
      <c r="AV291" s="16"/>
      <c r="AW291" s="18">
        <f t="shared" si="40"/>
        <v>528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/>
      <c r="BE291" s="2"/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/>
      <c r="BR291" s="2"/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/>
      <c r="CE291" s="2"/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/>
      <c r="CR291" s="2"/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30</v>
      </c>
      <c r="L292" s="2">
        <v>32</v>
      </c>
      <c r="M292" s="2">
        <v>26</v>
      </c>
      <c r="N292" s="2">
        <v>28</v>
      </c>
      <c r="O292" s="2">
        <v>3</v>
      </c>
      <c r="P292" s="2">
        <v>0</v>
      </c>
      <c r="V292" s="16"/>
      <c r="W292" s="18">
        <f t="shared" si="38"/>
        <v>119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5</v>
      </c>
      <c r="AP292" s="2">
        <v>0</v>
      </c>
      <c r="AV292" s="16"/>
      <c r="AW292" s="18">
        <f t="shared" si="40"/>
        <v>103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128</v>
      </c>
      <c r="L293" s="2">
        <v>75</v>
      </c>
      <c r="M293" s="2">
        <v>28</v>
      </c>
      <c r="N293" s="2">
        <v>1</v>
      </c>
      <c r="O293" s="2">
        <v>19</v>
      </c>
      <c r="P293" s="2">
        <v>0</v>
      </c>
      <c r="V293" s="16"/>
      <c r="W293" s="18">
        <f t="shared" si="38"/>
        <v>251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I293" s="16"/>
      <c r="AJ293" s="18">
        <f t="shared" si="39"/>
        <v>0</v>
      </c>
      <c r="AK293" s="15">
        <v>90</v>
      </c>
      <c r="AL293" s="2">
        <v>71</v>
      </c>
      <c r="AM293" s="2">
        <v>24</v>
      </c>
      <c r="AN293" s="2">
        <v>0</v>
      </c>
      <c r="AO293" s="2">
        <v>18</v>
      </c>
      <c r="AP293" s="2">
        <v>0</v>
      </c>
      <c r="AV293" s="16"/>
      <c r="AW293" s="18">
        <f t="shared" si="40"/>
        <v>203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70</v>
      </c>
      <c r="L294" s="2">
        <v>126</v>
      </c>
      <c r="M294" s="2">
        <v>12</v>
      </c>
      <c r="N294" s="2">
        <v>15</v>
      </c>
      <c r="O294" s="2">
        <v>4</v>
      </c>
      <c r="P294" s="2">
        <v>0</v>
      </c>
      <c r="V294" s="16"/>
      <c r="W294" s="18">
        <f t="shared" si="38"/>
        <v>227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I294" s="16"/>
      <c r="AJ294" s="18">
        <f t="shared" si="39"/>
        <v>0</v>
      </c>
      <c r="AK294" s="15">
        <v>47</v>
      </c>
      <c r="AL294" s="2">
        <v>123</v>
      </c>
      <c r="AM294" s="2">
        <v>13</v>
      </c>
      <c r="AN294" s="2">
        <v>14</v>
      </c>
      <c r="AO294" s="2">
        <v>4</v>
      </c>
      <c r="AP294" s="2">
        <v>0</v>
      </c>
      <c r="AV294" s="16"/>
      <c r="AW294" s="18">
        <f t="shared" si="40"/>
        <v>201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34</v>
      </c>
      <c r="L295" s="2">
        <v>18</v>
      </c>
      <c r="M295" s="2">
        <v>7</v>
      </c>
      <c r="N295" s="2">
        <v>5</v>
      </c>
      <c r="O295" s="2">
        <v>2</v>
      </c>
      <c r="P295" s="2">
        <v>0</v>
      </c>
      <c r="V295" s="16"/>
      <c r="W295" s="18">
        <f t="shared" si="38"/>
        <v>66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I295" s="16"/>
      <c r="AJ295" s="18">
        <f t="shared" si="39"/>
        <v>0</v>
      </c>
      <c r="AK295" s="15">
        <v>25</v>
      </c>
      <c r="AL295" s="2">
        <v>16</v>
      </c>
      <c r="AM295" s="2">
        <v>8</v>
      </c>
      <c r="AN295" s="2">
        <v>4</v>
      </c>
      <c r="AO295" s="2">
        <v>1</v>
      </c>
      <c r="AP295" s="2">
        <v>0</v>
      </c>
      <c r="AV295" s="16"/>
      <c r="AW295" s="18">
        <f t="shared" si="40"/>
        <v>54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33</v>
      </c>
      <c r="L296" s="2">
        <v>8</v>
      </c>
      <c r="M296" s="2">
        <v>27</v>
      </c>
      <c r="N296" s="2">
        <v>9</v>
      </c>
      <c r="O296" s="2">
        <v>0</v>
      </c>
      <c r="P296" s="2">
        <v>0</v>
      </c>
      <c r="V296" s="16"/>
      <c r="W296" s="18">
        <f t="shared" si="38"/>
        <v>77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I296" s="16"/>
      <c r="AJ296" s="18">
        <f t="shared" si="39"/>
        <v>0</v>
      </c>
      <c r="AK296" s="15">
        <v>24</v>
      </c>
      <c r="AL296" s="2">
        <v>8</v>
      </c>
      <c r="AM296" s="2">
        <v>25</v>
      </c>
      <c r="AN296" s="2">
        <v>7</v>
      </c>
      <c r="AO296" s="2">
        <v>0</v>
      </c>
      <c r="AP296" s="2">
        <v>0</v>
      </c>
      <c r="AV296" s="16"/>
      <c r="AW296" s="18">
        <f t="shared" si="40"/>
        <v>64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79</v>
      </c>
      <c r="L297" s="2">
        <v>30</v>
      </c>
      <c r="M297" s="2">
        <v>29</v>
      </c>
      <c r="N297" s="2">
        <v>27</v>
      </c>
      <c r="O297" s="2">
        <v>1</v>
      </c>
      <c r="P297" s="2">
        <v>0</v>
      </c>
      <c r="V297" s="16"/>
      <c r="W297" s="18">
        <f t="shared" si="38"/>
        <v>166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I297" s="16"/>
      <c r="AJ297" s="18">
        <f t="shared" si="39"/>
        <v>0</v>
      </c>
      <c r="AK297" s="15">
        <v>56</v>
      </c>
      <c r="AL297" s="2">
        <v>25</v>
      </c>
      <c r="AM297" s="2">
        <v>33</v>
      </c>
      <c r="AN297" s="2">
        <v>25</v>
      </c>
      <c r="AO297" s="2">
        <v>2</v>
      </c>
      <c r="AP297" s="2">
        <v>0</v>
      </c>
      <c r="AV297" s="16"/>
      <c r="AW297" s="18">
        <f t="shared" si="40"/>
        <v>141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16</v>
      </c>
      <c r="N298" s="2">
        <v>4</v>
      </c>
      <c r="O298" s="2">
        <v>1</v>
      </c>
      <c r="P298" s="2">
        <v>0</v>
      </c>
      <c r="V298" s="16"/>
      <c r="W298" s="18">
        <f t="shared" si="38"/>
        <v>89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2</v>
      </c>
      <c r="AO298" s="2">
        <v>1</v>
      </c>
      <c r="AP298" s="2">
        <v>0</v>
      </c>
      <c r="AV298" s="16"/>
      <c r="AW298" s="18">
        <f t="shared" si="40"/>
        <v>69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/>
      <c r="R299" s="2"/>
      <c r="S299" s="2"/>
      <c r="T299" s="2"/>
      <c r="U299" s="2"/>
      <c r="V299" s="16"/>
      <c r="W299" s="18">
        <f t="shared" si="38"/>
        <v>0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/>
      <c r="AE299" s="2"/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/>
      <c r="AR299" s="2"/>
      <c r="AS299" s="2"/>
      <c r="AT299" s="2"/>
      <c r="AU299" s="2"/>
      <c r="AV299" s="16"/>
      <c r="AW299" s="18">
        <f t="shared" si="40"/>
        <v>0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/>
      <c r="BE299" s="2"/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/>
      <c r="BR299" s="2"/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/>
      <c r="CE299" s="2"/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/>
      <c r="CR299" s="2"/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V300" s="16"/>
      <c r="W300" s="18">
        <f t="shared" si="38"/>
        <v>0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V300" s="16"/>
      <c r="AW300" s="18">
        <f t="shared" si="40"/>
        <v>0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/>
      <c r="R303" s="2"/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/>
      <c r="AE303" s="2"/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/>
      <c r="AR303" s="2"/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/>
      <c r="BE303" s="2"/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/>
      <c r="BR303" s="2"/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/>
      <c r="CE303" s="2"/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/>
      <c r="CR303" s="2"/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V321" s="16"/>
      <c r="W321" s="18">
        <f t="shared" si="38"/>
        <v>3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V321" s="16"/>
      <c r="AW321" s="18">
        <f t="shared" si="40"/>
        <v>3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0</v>
      </c>
      <c r="V323" s="16"/>
      <c r="W323" s="18">
        <f t="shared" si="38"/>
        <v>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0</v>
      </c>
      <c r="AV323" s="16"/>
      <c r="AW323" s="18">
        <f t="shared" si="40"/>
        <v>4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V333" s="16"/>
      <c r="W333" s="18">
        <f t="shared" si="45"/>
        <v>0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V333" s="16"/>
      <c r="AW333" s="18">
        <f t="shared" si="47"/>
        <v>0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0</v>
      </c>
      <c r="V339" s="16"/>
      <c r="W339" s="18">
        <f t="shared" si="45"/>
        <v>14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0</v>
      </c>
      <c r="AV339" s="16"/>
      <c r="AW339" s="18">
        <f t="shared" si="47"/>
        <v>13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0</v>
      </c>
      <c r="V347" s="16"/>
      <c r="W347" s="18">
        <f t="shared" si="45"/>
        <v>21</v>
      </c>
      <c r="X347" s="15">
        <v>0</v>
      </c>
      <c r="Y347" s="2">
        <v>0</v>
      </c>
      <c r="Z347" s="2">
        <v>1</v>
      </c>
      <c r="AA347" s="2">
        <v>0</v>
      </c>
      <c r="AB347" s="2">
        <v>0</v>
      </c>
      <c r="AC347" s="2">
        <v>0</v>
      </c>
      <c r="AI347" s="16"/>
      <c r="AJ347" s="18">
        <f t="shared" si="46"/>
        <v>1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0</v>
      </c>
      <c r="AV347" s="16"/>
      <c r="AW347" s="18">
        <f t="shared" si="47"/>
        <v>17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39</v>
      </c>
      <c r="O367" s="2">
        <v>25</v>
      </c>
      <c r="P367" s="2">
        <v>0</v>
      </c>
      <c r="V367" s="16"/>
      <c r="W367" s="18">
        <f t="shared" si="45"/>
        <v>346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15</v>
      </c>
      <c r="AP367" s="2">
        <v>0</v>
      </c>
      <c r="AV367" s="16"/>
      <c r="AW367" s="18">
        <f t="shared" si="47"/>
        <v>241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22</v>
      </c>
      <c r="N368" s="2">
        <v>3</v>
      </c>
      <c r="O368" s="2">
        <v>2</v>
      </c>
      <c r="P368" s="2">
        <v>0</v>
      </c>
      <c r="V368" s="16"/>
      <c r="W368" s="18">
        <f t="shared" si="45"/>
        <v>86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3</v>
      </c>
      <c r="AP368" s="2">
        <v>0</v>
      </c>
      <c r="AV368" s="16"/>
      <c r="AW368" s="18">
        <f t="shared" si="47"/>
        <v>62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2</v>
      </c>
      <c r="P369" s="2">
        <v>0</v>
      </c>
      <c r="V369" s="16"/>
      <c r="W369" s="18">
        <f t="shared" si="45"/>
        <v>14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2</v>
      </c>
      <c r="AP369" s="2">
        <v>0</v>
      </c>
      <c r="AV369" s="16"/>
      <c r="AW369" s="18">
        <f t="shared" si="47"/>
        <v>14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9</v>
      </c>
      <c r="P370" s="2">
        <v>0</v>
      </c>
      <c r="V370" s="16"/>
      <c r="W370" s="18">
        <f t="shared" si="45"/>
        <v>112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8</v>
      </c>
      <c r="AP370" s="2">
        <v>0</v>
      </c>
      <c r="AV370" s="16"/>
      <c r="AW370" s="18">
        <f t="shared" si="47"/>
        <v>94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0</v>
      </c>
      <c r="V372" s="16"/>
      <c r="W372" s="18">
        <f t="shared" si="45"/>
        <v>16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0</v>
      </c>
      <c r="AV372" s="16"/>
      <c r="AW372" s="18">
        <f t="shared" si="47"/>
        <v>9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0</v>
      </c>
      <c r="P373" s="2">
        <v>0</v>
      </c>
      <c r="V373" s="16"/>
      <c r="W373" s="18">
        <f t="shared" si="45"/>
        <v>8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0</v>
      </c>
      <c r="AP373" s="2">
        <v>0</v>
      </c>
      <c r="AV373" s="16"/>
      <c r="AW373" s="18">
        <f t="shared" si="47"/>
        <v>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0</v>
      </c>
      <c r="V375" s="16"/>
      <c r="W375" s="18">
        <f t="shared" si="45"/>
        <v>13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0</v>
      </c>
      <c r="AV375" s="16"/>
      <c r="AW375" s="18">
        <f t="shared" si="47"/>
        <v>9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V376" s="16"/>
      <c r="W376" s="18">
        <f t="shared" si="45"/>
        <v>0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0</v>
      </c>
      <c r="AV376" s="16"/>
      <c r="AW376" s="18">
        <f t="shared" si="47"/>
        <v>0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0</v>
      </c>
      <c r="V377" s="16"/>
      <c r="W377" s="18">
        <f t="shared" si="45"/>
        <v>32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0</v>
      </c>
      <c r="AV377" s="16"/>
      <c r="AW377" s="18">
        <f t="shared" si="47"/>
        <v>20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10</v>
      </c>
      <c r="P378" s="2">
        <v>0</v>
      </c>
      <c r="V378" s="16"/>
      <c r="W378" s="18">
        <f t="shared" si="45"/>
        <v>61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5</v>
      </c>
      <c r="AP378" s="2">
        <v>0</v>
      </c>
      <c r="AV378" s="16"/>
      <c r="AW378" s="18">
        <f t="shared" si="47"/>
        <v>47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0</v>
      </c>
      <c r="V379" s="16"/>
      <c r="W379" s="18">
        <f t="shared" si="45"/>
        <v>145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0</v>
      </c>
      <c r="AV379" s="16"/>
      <c r="AW379" s="18">
        <f t="shared" si="47"/>
        <v>114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100</v>
      </c>
      <c r="P390" s="2">
        <v>0</v>
      </c>
      <c r="V390" s="16"/>
      <c r="W390" s="18">
        <f t="shared" ref="W390:W453" si="52">SUM(K390:V390)</f>
        <v>216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V390" s="16"/>
      <c r="AW390" s="18">
        <f t="shared" ref="AW390:AW453" si="54">SUM(AK390:AV390)</f>
        <v>204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V392" s="16"/>
      <c r="W392" s="18">
        <f t="shared" si="52"/>
        <v>119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V392" s="16"/>
      <c r="AW392" s="18">
        <f t="shared" si="54"/>
        <v>100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0</v>
      </c>
      <c r="V393" s="16"/>
      <c r="W393" s="18">
        <f t="shared" si="52"/>
        <v>318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0</v>
      </c>
      <c r="AV393" s="16"/>
      <c r="AW393" s="18">
        <f t="shared" si="54"/>
        <v>309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V395" s="16"/>
      <c r="W395" s="18">
        <f t="shared" si="52"/>
        <v>16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I395" s="16"/>
      <c r="AJ395" s="18">
        <f t="shared" si="53"/>
        <v>0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V395" s="16"/>
      <c r="AW395" s="18">
        <f t="shared" si="54"/>
        <v>15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V396" s="16"/>
      <c r="W396" s="18">
        <f t="shared" si="52"/>
        <v>0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V396" s="16"/>
      <c r="AW396" s="18">
        <f t="shared" si="54"/>
        <v>0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V399" s="16"/>
      <c r="W399" s="18">
        <f t="shared" si="52"/>
        <v>8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V399" s="16"/>
      <c r="AW399" s="18">
        <f t="shared" si="54"/>
        <v>6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V400" s="16"/>
      <c r="W400" s="18">
        <f t="shared" si="52"/>
        <v>0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V400" s="16"/>
      <c r="AW400" s="18">
        <f t="shared" si="54"/>
        <v>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93</v>
      </c>
      <c r="M401" s="2">
        <v>43</v>
      </c>
      <c r="N401" s="2">
        <v>13</v>
      </c>
      <c r="O401" s="2">
        <v>51</v>
      </c>
      <c r="P401" s="2">
        <v>3</v>
      </c>
      <c r="V401" s="16"/>
      <c r="W401" s="18">
        <f t="shared" si="52"/>
        <v>279</v>
      </c>
      <c r="X401" s="15">
        <v>5</v>
      </c>
      <c r="Y401" s="2">
        <v>2</v>
      </c>
      <c r="Z401" s="2">
        <v>5</v>
      </c>
      <c r="AA401" s="2">
        <v>1</v>
      </c>
      <c r="AB401" s="2">
        <v>1</v>
      </c>
      <c r="AC401" s="2">
        <v>0</v>
      </c>
      <c r="AI401" s="16"/>
      <c r="AJ401" s="18">
        <f t="shared" si="53"/>
        <v>14</v>
      </c>
      <c r="AK401" s="15">
        <v>60</v>
      </c>
      <c r="AL401" s="2">
        <v>76</v>
      </c>
      <c r="AM401" s="2">
        <v>36</v>
      </c>
      <c r="AN401" s="2">
        <v>12</v>
      </c>
      <c r="AO401" s="2">
        <v>42</v>
      </c>
      <c r="AP401" s="2">
        <v>3</v>
      </c>
      <c r="AV401" s="16"/>
      <c r="AW401" s="18">
        <f t="shared" si="54"/>
        <v>229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48</v>
      </c>
      <c r="N402" s="2">
        <v>68</v>
      </c>
      <c r="O402" s="2">
        <v>20</v>
      </c>
      <c r="P402" s="2">
        <v>0</v>
      </c>
      <c r="V402" s="16"/>
      <c r="W402" s="18">
        <f t="shared" si="52"/>
        <v>167</v>
      </c>
      <c r="X402" s="15">
        <v>5</v>
      </c>
      <c r="Y402" s="2">
        <v>1</v>
      </c>
      <c r="Z402" s="2">
        <v>1</v>
      </c>
      <c r="AA402" s="2">
        <v>4</v>
      </c>
      <c r="AB402" s="2">
        <v>1</v>
      </c>
      <c r="AC402" s="2">
        <v>0</v>
      </c>
      <c r="AI402" s="16"/>
      <c r="AJ402" s="18">
        <f t="shared" si="53"/>
        <v>12</v>
      </c>
      <c r="AK402" s="15">
        <v>6</v>
      </c>
      <c r="AL402" s="2">
        <v>9</v>
      </c>
      <c r="AM402" s="2">
        <v>31</v>
      </c>
      <c r="AN402" s="2">
        <v>51</v>
      </c>
      <c r="AO402" s="2">
        <v>14</v>
      </c>
      <c r="AP402" s="2">
        <v>0</v>
      </c>
      <c r="AV402" s="16"/>
      <c r="AW402" s="18">
        <f t="shared" si="54"/>
        <v>111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0</v>
      </c>
      <c r="P403" s="2">
        <v>0</v>
      </c>
      <c r="V403" s="16"/>
      <c r="W403" s="18">
        <f t="shared" si="52"/>
        <v>42</v>
      </c>
      <c r="X403" s="15">
        <v>3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I403" s="16"/>
      <c r="AJ403" s="18">
        <f t="shared" si="53"/>
        <v>3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V404" s="16"/>
      <c r="W404" s="18">
        <f t="shared" si="52"/>
        <v>0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  <c r="AV404" s="16"/>
      <c r="AW404" s="18">
        <f t="shared" si="54"/>
        <v>0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0</v>
      </c>
      <c r="V405" s="16"/>
      <c r="W405" s="18">
        <f t="shared" si="52"/>
        <v>51</v>
      </c>
      <c r="X405" s="15">
        <v>0</v>
      </c>
      <c r="Y405" s="2">
        <v>1</v>
      </c>
      <c r="Z405" s="2">
        <v>1</v>
      </c>
      <c r="AA405" s="2">
        <v>1</v>
      </c>
      <c r="AB405" s="2">
        <v>1</v>
      </c>
      <c r="AC405" s="2">
        <v>0</v>
      </c>
      <c r="AI405" s="16"/>
      <c r="AJ405" s="18">
        <f t="shared" si="53"/>
        <v>4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0</v>
      </c>
      <c r="AV405" s="16"/>
      <c r="AW405" s="18">
        <f t="shared" si="54"/>
        <v>38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V406" s="16"/>
      <c r="W406" s="18">
        <f t="shared" si="52"/>
        <v>0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V406" s="16"/>
      <c r="AW406" s="18">
        <f t="shared" si="54"/>
        <v>0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V408" s="16"/>
      <c r="W408" s="18">
        <f t="shared" si="52"/>
        <v>0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V408" s="16"/>
      <c r="AW408" s="18">
        <f t="shared" si="54"/>
        <v>0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0</v>
      </c>
      <c r="P409" s="2">
        <v>0</v>
      </c>
      <c r="V409" s="16"/>
      <c r="W409" s="18">
        <f t="shared" si="52"/>
        <v>9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0</v>
      </c>
      <c r="AP409" s="2">
        <v>0</v>
      </c>
      <c r="AV409" s="16"/>
      <c r="AW409" s="18">
        <f t="shared" si="54"/>
        <v>9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0</v>
      </c>
      <c r="P410" s="2">
        <v>0</v>
      </c>
      <c r="V410" s="16"/>
      <c r="W410" s="18">
        <f t="shared" si="52"/>
        <v>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0</v>
      </c>
      <c r="AP410" s="2">
        <v>0</v>
      </c>
      <c r="AV410" s="16"/>
      <c r="AW410" s="18">
        <f t="shared" si="54"/>
        <v>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V411" s="16"/>
      <c r="W411" s="18">
        <f t="shared" si="52"/>
        <v>0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V411" s="16"/>
      <c r="AW411" s="18">
        <f t="shared" si="54"/>
        <v>0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0</v>
      </c>
      <c r="P412" s="2">
        <v>0</v>
      </c>
      <c r="V412" s="16"/>
      <c r="W412" s="18">
        <f t="shared" si="52"/>
        <v>26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0</v>
      </c>
      <c r="AP412" s="2">
        <v>0</v>
      </c>
      <c r="AV412" s="16"/>
      <c r="AW412" s="18">
        <f t="shared" si="54"/>
        <v>26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V437" s="16"/>
      <c r="W437" s="18">
        <f t="shared" si="52"/>
        <v>0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V437" s="16"/>
      <c r="AW437" s="18">
        <f t="shared" si="54"/>
        <v>0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V442" s="16"/>
      <c r="W442" s="18">
        <f t="shared" si="52"/>
        <v>0</v>
      </c>
      <c r="X442" s="15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I442" s="16"/>
      <c r="AJ442" s="18">
        <f t="shared" si="53"/>
        <v>0</v>
      </c>
      <c r="AK442" s="15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V442" s="16"/>
      <c r="AW442" s="18">
        <f t="shared" si="54"/>
        <v>0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V488" s="16"/>
      <c r="W488" s="18">
        <f t="shared" si="66"/>
        <v>129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V488" s="16"/>
      <c r="AW488" s="18">
        <f t="shared" si="68"/>
        <v>121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31</v>
      </c>
      <c r="O489" s="2">
        <v>23</v>
      </c>
      <c r="P489" s="2">
        <v>0</v>
      </c>
      <c r="V489" s="16"/>
      <c r="W489" s="18">
        <f t="shared" ref="W489" si="73">SUM(K489:V489)</f>
        <v>536</v>
      </c>
      <c r="X489" s="15">
        <v>9</v>
      </c>
      <c r="Y489" s="2">
        <v>2</v>
      </c>
      <c r="Z489" s="2">
        <v>2</v>
      </c>
      <c r="AA489" s="2">
        <v>0</v>
      </c>
      <c r="AB489" s="2">
        <v>2</v>
      </c>
      <c r="AC489" s="2">
        <v>0</v>
      </c>
      <c r="AI489" s="16"/>
      <c r="AJ489" s="18">
        <f t="shared" ref="AJ489" si="74">SUM(X489:AI489)</f>
        <v>15</v>
      </c>
      <c r="AK489" s="15">
        <v>280</v>
      </c>
      <c r="AL489" s="2">
        <v>122</v>
      </c>
      <c r="AM489" s="2">
        <v>58</v>
      </c>
      <c r="AN489" s="2">
        <v>29</v>
      </c>
      <c r="AO489" s="2">
        <v>22</v>
      </c>
      <c r="AP489" s="2">
        <v>0</v>
      </c>
      <c r="AV489" s="16"/>
      <c r="AW489" s="18">
        <f t="shared" ref="AW489" si="75">SUM(AK489:AV489)</f>
        <v>511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0</v>
      </c>
      <c r="V499" s="16"/>
      <c r="W499" s="18">
        <f t="shared" si="66"/>
        <v>24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0</v>
      </c>
      <c r="AV499" s="16"/>
      <c r="AW499" s="18">
        <f t="shared" si="87"/>
        <v>15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V503" s="16"/>
      <c r="W503" s="18">
        <f t="shared" ref="W503:W504" si="99">SUM(K503:V503)</f>
        <v>0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V503" s="16"/>
      <c r="AW503" s="18">
        <f t="shared" ref="AW503:AW504" si="101">SUM(AK503:AV503)</f>
        <v>0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tabSelected="1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customWidth="1" outlineLevel="1"/>
    <col min="5" max="5" width="14.109375" style="1" customWidth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7596</v>
      </c>
      <c r="K5" s="82">
        <f>SUBTOTAL(9,K7:K979)</f>
        <v>61</v>
      </c>
      <c r="L5" s="58">
        <f>SUBTOTAL(9,L7:L979)</f>
        <v>6672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0</v>
      </c>
      <c r="K8" s="36">
        <f>VLOOKUP(H8,'Metales Pesados 2025'!H8:AJ491,29,FALSE)</f>
        <v>0</v>
      </c>
      <c r="L8" s="60">
        <f>VLOOKUP(H8,'Metales Pesados 2025'!H8:AW491,42,FALSE)</f>
        <v>0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232</v>
      </c>
      <c r="K10" s="36">
        <f>VLOOKUP(H10,'Metales Pesados 2025'!H10:AJ493,29,FALSE)</f>
        <v>0</v>
      </c>
      <c r="L10" s="60">
        <f>VLOOKUP(H10,'Metales Pesados 2025'!H10:AW493,42,FALSE)</f>
        <v>192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33</v>
      </c>
      <c r="K22" s="36">
        <f>VLOOKUP(H22,'Metales Pesados 2025'!H22:AJ505,29,FALSE)</f>
        <v>0</v>
      </c>
      <c r="L22" s="60">
        <f>VLOOKUP(H22,'Metales Pesados 2025'!H22:AW505,42,FALSE)</f>
        <v>22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62</v>
      </c>
      <c r="K26" s="36">
        <f>VLOOKUP(H26,'Metales Pesados 2025'!H26:AJ513,29,FALSE)</f>
        <v>0</v>
      </c>
      <c r="L26" s="60">
        <f>VLOOKUP(H26,'Metales Pesados 2025'!H26:AW513,42,FALSE)</f>
        <v>61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0</v>
      </c>
      <c r="K47" s="36">
        <f>VLOOKUP(H47,'Metales Pesados 2025'!H47:AJ534,29,FALSE)</f>
        <v>0</v>
      </c>
      <c r="L47" s="60">
        <f>VLOOKUP(H47,'Metales Pesados 2025'!H47:AW534,42,FALSE)</f>
        <v>0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26</v>
      </c>
      <c r="K48" s="36">
        <f>VLOOKUP(H48,'Metales Pesados 2025'!H48:AJ535,29,FALSE)</f>
        <v>0</v>
      </c>
      <c r="L48" s="60">
        <f>VLOOKUP(H48,'Metales Pesados 2025'!H48:AW535,42,FALSE)</f>
        <v>21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5</v>
      </c>
      <c r="K58" s="36">
        <f>VLOOKUP(H58,'Metales Pesados 2025'!H58:AJ545,29,FALSE)</f>
        <v>0</v>
      </c>
      <c r="L58" s="60">
        <f>VLOOKUP(H58,'Metales Pesados 2025'!H58:AW545,42,FALSE)</f>
        <v>5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0</v>
      </c>
      <c r="K59" s="36">
        <f>VLOOKUP(H59,'Metales Pesados 2025'!H59:AJ546,29,FALSE)</f>
        <v>0</v>
      </c>
      <c r="L59" s="60">
        <f>VLOOKUP(H59,'Metales Pesados 2025'!H59:AW546,42,FALSE)</f>
        <v>0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0</v>
      </c>
      <c r="K91" s="36">
        <f>VLOOKUP(H91,'Metales Pesados 2025'!H91:AJ578,29,FALSE)</f>
        <v>0</v>
      </c>
      <c r="L91" s="60">
        <f>VLOOKUP(H91,'Metales Pesados 2025'!H91:AW578,42,FALSE)</f>
        <v>0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45</v>
      </c>
      <c r="K92" s="36">
        <f>VLOOKUP(H92,'Metales Pesados 2025'!H92:AJ579,29,FALSE)</f>
        <v>0</v>
      </c>
      <c r="L92" s="60">
        <f>VLOOKUP(H92,'Metales Pesados 2025'!H92:AW579,42,FALSE)</f>
        <v>45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22</v>
      </c>
      <c r="K95" s="36">
        <f>VLOOKUP(H95,'Metales Pesados 2025'!H95:AJ582,29,FALSE)</f>
        <v>0</v>
      </c>
      <c r="L95" s="60">
        <f>VLOOKUP(H95,'Metales Pesados 2025'!H95:AW582,42,FALSE)</f>
        <v>22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0</v>
      </c>
      <c r="K98" s="36">
        <f>VLOOKUP(H98,'Metales Pesados 2025'!H98:AJ585,29,FALSE)</f>
        <v>0</v>
      </c>
      <c r="L98" s="60">
        <f>VLOOKUP(H98,'Metales Pesados 2025'!H98:AW585,42,FALSE)</f>
        <v>0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0</v>
      </c>
      <c r="K101" s="36">
        <f>VLOOKUP(H101,'Metales Pesados 2025'!H101:AJ588,29,FALSE)</f>
        <v>0</v>
      </c>
      <c r="L101" s="60">
        <f>VLOOKUP(H101,'Metales Pesados 2025'!H101:AW588,42,FALSE)</f>
        <v>0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0</v>
      </c>
      <c r="K122" s="36">
        <f>VLOOKUP(H122,'Metales Pesados 2025'!H122:AJ609,29,FALSE)</f>
        <v>0</v>
      </c>
      <c r="L122" s="60">
        <f>VLOOKUP(H122,'Metales Pesados 2025'!H122:AW609,42,FALSE)</f>
        <v>0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21</v>
      </c>
      <c r="K124" s="36">
        <f>VLOOKUP(H124,'Metales Pesados 2025'!H124:AJ611,29,FALSE)</f>
        <v>0</v>
      </c>
      <c r="L124" s="60">
        <f>VLOOKUP(H124,'Metales Pesados 2025'!H124:AW611,42,FALSE)</f>
        <v>20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0</v>
      </c>
      <c r="K134" s="36">
        <f>VLOOKUP(H134,'Metales Pesados 2025'!H134:AJ621,29,FALSE)</f>
        <v>0</v>
      </c>
      <c r="L134" s="60">
        <f>VLOOKUP(H134,'Metales Pesados 2025'!H134:AW621,42,FALSE)</f>
        <v>0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0</v>
      </c>
      <c r="K136" s="36">
        <f>VLOOKUP(H136,'Metales Pesados 2025'!H136:AJ623,29,FALSE)</f>
        <v>0</v>
      </c>
      <c r="L136" s="60">
        <f>VLOOKUP(H136,'Metales Pesados 2025'!H136:AW623,42,FALSE)</f>
        <v>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0</v>
      </c>
      <c r="K137" s="36">
        <f>VLOOKUP(H137,'Metales Pesados 2025'!H137:AJ624,29,FALSE)</f>
        <v>0</v>
      </c>
      <c r="L137" s="60">
        <f>VLOOKUP(H137,'Metales Pesados 2025'!H137:AW624,42,FALSE)</f>
        <v>0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135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29</v>
      </c>
      <c r="K196" s="36">
        <f>VLOOKUP(H196,'Metales Pesados 2025'!H196:AJ683,29,FALSE)</f>
        <v>0</v>
      </c>
      <c r="L196" s="60">
        <f>VLOOKUP(H196,'Metales Pesados 2025'!H196:AW683,42,FALSE)</f>
        <v>26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21</v>
      </c>
      <c r="K199" s="36">
        <f>VLOOKUP(H199,'Metales Pesados 2025'!H199:AJ686,29,FALSE)</f>
        <v>0</v>
      </c>
      <c r="L199" s="60">
        <f>VLOOKUP(H199,'Metales Pesados 2025'!H199:AW686,42,FALSE)</f>
        <v>18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0</v>
      </c>
      <c r="K206" s="36">
        <f>VLOOKUP(H206,'Metales Pesados 2025'!H206:AJ694,29,FALSE)</f>
        <v>0</v>
      </c>
      <c r="L206" s="60">
        <f>VLOOKUP(H206,'Metales Pesados 2025'!H206:AW694,42,FALSE)</f>
        <v>0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1</v>
      </c>
      <c r="K270" s="36">
        <f>VLOOKUP(H270,'Metales Pesados 2025'!H270:AJ759,29,FALSE)</f>
        <v>0</v>
      </c>
      <c r="L270" s="60">
        <f>VLOOKUP(H270,'Metales Pesados 2025'!H270:AW759,42,FALSE)</f>
        <v>0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601</v>
      </c>
      <c r="K291" s="36">
        <f>VLOOKUP(H291,'Metales Pesados 2025'!H291:AJ780,29,FALSE)</f>
        <v>0</v>
      </c>
      <c r="L291" s="60">
        <f>VLOOKUP(H291,'Metales Pesados 2025'!H291:AW780,42,FALSE)</f>
        <v>528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119</v>
      </c>
      <c r="K292" s="36">
        <f>VLOOKUP(H292,'Metales Pesados 2025'!H292:AJ781,29,FALSE)</f>
        <v>0</v>
      </c>
      <c r="L292" s="60">
        <f>VLOOKUP(H292,'Metales Pesados 2025'!H292:AW781,42,FALSE)</f>
        <v>103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251</v>
      </c>
      <c r="K293" s="36">
        <f>VLOOKUP(H293,'Metales Pesados 2025'!H293:AJ782,29,FALSE)</f>
        <v>0</v>
      </c>
      <c r="L293" s="60">
        <f>VLOOKUP(H293,'Metales Pesados 2025'!H293:AW782,42,FALSE)</f>
        <v>203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227</v>
      </c>
      <c r="K294" s="36">
        <f>VLOOKUP(H294,'Metales Pesados 2025'!H294:AJ783,29,FALSE)</f>
        <v>0</v>
      </c>
      <c r="L294" s="60">
        <f>VLOOKUP(H294,'Metales Pesados 2025'!H294:AW783,42,FALSE)</f>
        <v>201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66</v>
      </c>
      <c r="K295" s="36">
        <f>VLOOKUP(H295,'Metales Pesados 2025'!H295:AJ784,29,FALSE)</f>
        <v>0</v>
      </c>
      <c r="L295" s="60">
        <f>VLOOKUP(H295,'Metales Pesados 2025'!H295:AW784,42,FALSE)</f>
        <v>54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77</v>
      </c>
      <c r="K296" s="36">
        <f>VLOOKUP(H296,'Metales Pesados 2025'!H296:AJ785,29,FALSE)</f>
        <v>0</v>
      </c>
      <c r="L296" s="60">
        <f>VLOOKUP(H296,'Metales Pesados 2025'!H296:AW785,42,FALSE)</f>
        <v>64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166</v>
      </c>
      <c r="K297" s="36">
        <f>VLOOKUP(H297,'Metales Pesados 2025'!H297:AJ786,29,FALSE)</f>
        <v>0</v>
      </c>
      <c r="L297" s="60">
        <f>VLOOKUP(H297,'Metales Pesados 2025'!H297:AW786,42,FALSE)</f>
        <v>141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89</v>
      </c>
      <c r="K298" s="36">
        <f>VLOOKUP(H298,'Metales Pesados 2025'!H298:AJ787,29,FALSE)</f>
        <v>0</v>
      </c>
      <c r="L298" s="60">
        <f>VLOOKUP(H298,'Metales Pesados 2025'!H298:AW787,42,FALSE)</f>
        <v>69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0</v>
      </c>
      <c r="K299" s="36">
        <f>VLOOKUP(H299,'Metales Pesados 2025'!H299:AJ788,29,FALSE)</f>
        <v>0</v>
      </c>
      <c r="L299" s="60">
        <f>VLOOKUP(H299,'Metales Pesados 2025'!H299:AW788,42,FALSE)</f>
        <v>0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0</v>
      </c>
      <c r="K300" s="36">
        <f>VLOOKUP(H300,'Metales Pesados 2025'!H300:AJ789,29,FALSE)</f>
        <v>0</v>
      </c>
      <c r="L300" s="60">
        <f>VLOOKUP(H300,'Metales Pesados 2025'!H300:AW789,42,FALSE)</f>
        <v>0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3</v>
      </c>
      <c r="K321" s="36">
        <f>VLOOKUP(H321,'Metales Pesados 2025'!H321:AJ810,29,FALSE)</f>
        <v>0</v>
      </c>
      <c r="L321" s="60">
        <f>VLOOKUP(H321,'Metales Pesados 2025'!H321:AW810,42,FALSE)</f>
        <v>3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4</v>
      </c>
      <c r="K323" s="36">
        <f>VLOOKUP(H323,'Metales Pesados 2025'!H323:AJ812,29,FALSE)</f>
        <v>0</v>
      </c>
      <c r="L323" s="60">
        <f>VLOOKUP(H323,'Metales Pesados 2025'!H323:AW812,42,FALSE)</f>
        <v>4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0</v>
      </c>
      <c r="K333" s="36">
        <f>VLOOKUP(H333,'Metales Pesados 2025'!H333:AJ822,29,FALSE)</f>
        <v>0</v>
      </c>
      <c r="L333" s="60">
        <f>VLOOKUP(H333,'Metales Pesados 2025'!H333:AW822,42,FALSE)</f>
        <v>0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14</v>
      </c>
      <c r="K339" s="36">
        <f>VLOOKUP(H339,'Metales Pesados 2025'!H339:AJ828,29,FALSE)</f>
        <v>0</v>
      </c>
      <c r="L339" s="60">
        <f>VLOOKUP(H339,'Metales Pesados 2025'!H339:AW828,42,FALSE)</f>
        <v>13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21</v>
      </c>
      <c r="K347" s="36">
        <f>VLOOKUP(H347,'Metales Pesados 2025'!H347:AJ836,29,FALSE)</f>
        <v>1</v>
      </c>
      <c r="L347" s="60">
        <f>VLOOKUP(H347,'Metales Pesados 2025'!H347:AW836,42,FALSE)</f>
        <v>17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346</v>
      </c>
      <c r="K367" s="36">
        <f>VLOOKUP(H367,'Metales Pesados 2025'!H367:AJ856,29,FALSE)</f>
        <v>0</v>
      </c>
      <c r="L367" s="60">
        <f>VLOOKUP(H367,'Metales Pesados 2025'!H367:AW856,42,FALSE)</f>
        <v>241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86</v>
      </c>
      <c r="K368" s="36">
        <f>VLOOKUP(H368,'Metales Pesados 2025'!H368:AJ857,29,FALSE)</f>
        <v>0</v>
      </c>
      <c r="L368" s="60">
        <f>VLOOKUP(H368,'Metales Pesados 2025'!H368:AW857,42,FALSE)</f>
        <v>62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14</v>
      </c>
      <c r="K369" s="36">
        <f>VLOOKUP(H369,'Metales Pesados 2025'!H369:AJ858,29,FALSE)</f>
        <v>0</v>
      </c>
      <c r="L369" s="60">
        <f>VLOOKUP(H369,'Metales Pesados 2025'!H369:AW858,42,FALSE)</f>
        <v>14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112</v>
      </c>
      <c r="K370" s="36">
        <f>VLOOKUP(H370,'Metales Pesados 2025'!H370:AJ859,29,FALSE)</f>
        <v>0</v>
      </c>
      <c r="L370" s="60">
        <f>VLOOKUP(H370,'Metales Pesados 2025'!H370:AW859,42,FALSE)</f>
        <v>94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16</v>
      </c>
      <c r="K372" s="36">
        <f>VLOOKUP(H372,'Metales Pesados 2025'!H372:AJ861,29,FALSE)</f>
        <v>0</v>
      </c>
      <c r="L372" s="60">
        <f>VLOOKUP(H372,'Metales Pesados 2025'!H372:AW861,42,FALSE)</f>
        <v>9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8</v>
      </c>
      <c r="K373" s="36">
        <f>VLOOKUP(H373,'Metales Pesados 2025'!H373:AJ862,29,FALSE)</f>
        <v>0</v>
      </c>
      <c r="L373" s="60">
        <f>VLOOKUP(H373,'Metales Pesados 2025'!H373:AW862,42,FALSE)</f>
        <v>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13</v>
      </c>
      <c r="K375" s="36">
        <f>VLOOKUP(H375,'Metales Pesados 2025'!H375:AJ864,29,FALSE)</f>
        <v>0</v>
      </c>
      <c r="L375" s="60">
        <f>VLOOKUP(H375,'Metales Pesados 2025'!H375:AW864,42,FALSE)</f>
        <v>9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0</v>
      </c>
      <c r="K376" s="36">
        <f>VLOOKUP(H376,'Metales Pesados 2025'!H376:AJ865,29,FALSE)</f>
        <v>0</v>
      </c>
      <c r="L376" s="60">
        <f>VLOOKUP(H376,'Metales Pesados 2025'!H376:AW865,42,FALSE)</f>
        <v>0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32</v>
      </c>
      <c r="K377" s="36">
        <f>VLOOKUP(H377,'Metales Pesados 2025'!H377:AJ866,29,FALSE)</f>
        <v>0</v>
      </c>
      <c r="L377" s="60">
        <f>VLOOKUP(H377,'Metales Pesados 2025'!H377:AW866,42,FALSE)</f>
        <v>20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61</v>
      </c>
      <c r="K378" s="36">
        <f>VLOOKUP(H378,'Metales Pesados 2025'!H378:AJ867,29,FALSE)</f>
        <v>0</v>
      </c>
      <c r="L378" s="60">
        <f>VLOOKUP(H378,'Metales Pesados 2025'!H378:AW867,42,FALSE)</f>
        <v>47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145</v>
      </c>
      <c r="K379" s="36">
        <f>VLOOKUP(H379,'Metales Pesados 2025'!H379:AJ868,29,FALSE)</f>
        <v>0</v>
      </c>
      <c r="L379" s="60">
        <f>VLOOKUP(H379,'Metales Pesados 2025'!H379:AW868,42,FALSE)</f>
        <v>114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216</v>
      </c>
      <c r="K390" s="36">
        <f>VLOOKUP(H390,'Metales Pesados 2025'!H390:AJ879,29,FALSE)</f>
        <v>0</v>
      </c>
      <c r="L390" s="60">
        <f>VLOOKUP(H390,'Metales Pesados 2025'!H390:AW879,42,FALSE)</f>
        <v>204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119</v>
      </c>
      <c r="K392" s="36">
        <f>VLOOKUP(H392,'Metales Pesados 2025'!H392:AJ881,29,FALSE)</f>
        <v>0</v>
      </c>
      <c r="L392" s="60">
        <f>VLOOKUP(H392,'Metales Pesados 2025'!H392:AW881,42,FALSE)</f>
        <v>100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318</v>
      </c>
      <c r="K393" s="36">
        <f>VLOOKUP(H393,'Metales Pesados 2025'!H393:AJ882,29,FALSE)</f>
        <v>0</v>
      </c>
      <c r="L393" s="60">
        <f>VLOOKUP(H393,'Metales Pesados 2025'!H393:AW882,42,FALSE)</f>
        <v>309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16</v>
      </c>
      <c r="K395" s="36">
        <f>VLOOKUP(H395,'Metales Pesados 2025'!H395:AJ884,29,FALSE)</f>
        <v>0</v>
      </c>
      <c r="L395" s="60">
        <f>VLOOKUP(H395,'Metales Pesados 2025'!H395:AW884,42,FALSE)</f>
        <v>15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0</v>
      </c>
      <c r="K396" s="36">
        <f>VLOOKUP(H396,'Metales Pesados 2025'!H396:AJ885,29,FALSE)</f>
        <v>0</v>
      </c>
      <c r="L396" s="60">
        <f>VLOOKUP(H396,'Metales Pesados 2025'!H396:AW885,42,FALSE)</f>
        <v>0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8</v>
      </c>
      <c r="K399" s="36">
        <f>VLOOKUP(H399,'Metales Pesados 2025'!H399:AJ888,29,FALSE)</f>
        <v>0</v>
      </c>
      <c r="L399" s="60">
        <f>VLOOKUP(H399,'Metales Pesados 2025'!H399:AW888,42,FALSE)</f>
        <v>6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0</v>
      </c>
      <c r="K400" s="36">
        <f>VLOOKUP(H400,'Metales Pesados 2025'!H400:AJ889,29,FALSE)</f>
        <v>0</v>
      </c>
      <c r="L400" s="60">
        <f>VLOOKUP(H400,'Metales Pesados 2025'!H400:AW889,42,FALSE)</f>
        <v>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279</v>
      </c>
      <c r="K401" s="36">
        <f>VLOOKUP(H401,'Metales Pesados 2025'!H401:AJ890,29,FALSE)</f>
        <v>14</v>
      </c>
      <c r="L401" s="60">
        <f>VLOOKUP(H401,'Metales Pesados 2025'!H401:AW890,42,FALSE)</f>
        <v>229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167</v>
      </c>
      <c r="K402" s="36">
        <f>VLOOKUP(H402,'Metales Pesados 2025'!H402:AJ891,29,FALSE)</f>
        <v>12</v>
      </c>
      <c r="L402" s="60">
        <f>VLOOKUP(H402,'Metales Pesados 2025'!H402:AW891,42,FALSE)</f>
        <v>111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42</v>
      </c>
      <c r="K403" s="36">
        <f>VLOOKUP(H403,'Metales Pesados 2025'!H403:AJ892,29,FALSE)</f>
        <v>3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0</v>
      </c>
      <c r="K404" s="36">
        <f>VLOOKUP(H404,'Metales Pesados 2025'!H404:AJ893,29,FALSE)</f>
        <v>0</v>
      </c>
      <c r="L404" s="60">
        <f>VLOOKUP(H404,'Metales Pesados 2025'!H404:AW893,42,FALSE)</f>
        <v>0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51</v>
      </c>
      <c r="K405" s="36">
        <f>VLOOKUP(H405,'Metales Pesados 2025'!H405:AJ894,29,FALSE)</f>
        <v>4</v>
      </c>
      <c r="L405" s="60">
        <f>VLOOKUP(H405,'Metales Pesados 2025'!H405:AW894,42,FALSE)</f>
        <v>38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0</v>
      </c>
      <c r="K406" s="36">
        <f>VLOOKUP(H406,'Metales Pesados 2025'!H406:AJ895,29,FALSE)</f>
        <v>0</v>
      </c>
      <c r="L406" s="60">
        <f>VLOOKUP(H406,'Metales Pesados 2025'!H406:AW895,42,FALSE)</f>
        <v>0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0</v>
      </c>
      <c r="K408" s="36">
        <f>VLOOKUP(H408,'Metales Pesados 2025'!H408:AJ897,29,FALSE)</f>
        <v>0</v>
      </c>
      <c r="L408" s="60">
        <f>VLOOKUP(H408,'Metales Pesados 2025'!H408:AW897,42,FALSE)</f>
        <v>0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9</v>
      </c>
      <c r="K409" s="36">
        <f>VLOOKUP(H409,'Metales Pesados 2025'!H409:AJ898,29,FALSE)</f>
        <v>0</v>
      </c>
      <c r="L409" s="60">
        <f>VLOOKUP(H409,'Metales Pesados 2025'!H409:AW898,42,FALSE)</f>
        <v>9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7</v>
      </c>
      <c r="K410" s="36">
        <f>VLOOKUP(H410,'Metales Pesados 2025'!H410:AJ899,29,FALSE)</f>
        <v>0</v>
      </c>
      <c r="L410" s="60">
        <f>VLOOKUP(H410,'Metales Pesados 2025'!H410:AW899,42,FALSE)</f>
        <v>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0</v>
      </c>
      <c r="K411" s="36">
        <f>VLOOKUP(H411,'Metales Pesados 2025'!H411:AJ900,29,FALSE)</f>
        <v>0</v>
      </c>
      <c r="L411" s="60">
        <f>VLOOKUP(H411,'Metales Pesados 2025'!H411:AW900,42,FALSE)</f>
        <v>0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26</v>
      </c>
      <c r="K412" s="36">
        <f>VLOOKUP(H412,'Metales Pesados 2025'!H412:AJ901,29,FALSE)</f>
        <v>12</v>
      </c>
      <c r="L412" s="60">
        <f>VLOOKUP(H412,'Metales Pesados 2025'!H412:AW901,42,FALSE)</f>
        <v>26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0</v>
      </c>
      <c r="K437" s="36">
        <f>VLOOKUP(H437,'Metales Pesados 2025'!H437:AJ926,29,FALSE)</f>
        <v>0</v>
      </c>
      <c r="L437" s="60">
        <f>VLOOKUP(H437,'Metales Pesados 2025'!H437:AW926,42,FALSE)</f>
        <v>0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0</v>
      </c>
      <c r="K442" s="36">
        <f>VLOOKUP(H442,'Metales Pesados 2025'!H442:AJ931,29,FALSE)</f>
        <v>0</v>
      </c>
      <c r="L442" s="60">
        <f>VLOOKUP(H442,'Metales Pesados 2025'!H442:AW931,42,FALSE)</f>
        <v>0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129</v>
      </c>
      <c r="K488" s="36">
        <f>VLOOKUP(H488,'Metales Pesados 2025'!H488:AJ977,29,FALSE)</f>
        <v>0</v>
      </c>
      <c r="L488" s="60">
        <f>VLOOKUP(H488,'Metales Pesados 2025'!H488:AW977,42,FALSE)</f>
        <v>121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536</v>
      </c>
      <c r="K489" s="36">
        <f>VLOOKUP(H489,'Metales Pesados 2025'!H489:AJ978,29,FALSE)</f>
        <v>15</v>
      </c>
      <c r="L489" s="60">
        <f>VLOOKUP(H489,'Metales Pesados 2025'!H489:AW978,42,FALSE)</f>
        <v>511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24</v>
      </c>
      <c r="K499" s="36">
        <f>VLOOKUP(H499,'Metales Pesados 2025'!H499:AJ988,29,FALSE)</f>
        <v>0</v>
      </c>
      <c r="L499" s="60">
        <f>VLOOKUP(H499,'Metales Pesados 2025'!H499:AW988,42,FALSE)</f>
        <v>15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0</v>
      </c>
      <c r="K503" s="36">
        <f>VLOOKUP(H503,'Metales Pesados 2025'!H503:AJ992,29,FALSE)</f>
        <v>0</v>
      </c>
      <c r="L503" s="60">
        <f>VLOOKUP(H503,'Metales Pesados 2025'!H503:AW992,42,FALSE)</f>
        <v>0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activeCell="G17" sqref="G17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0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1768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1082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0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0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0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123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2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0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0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953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25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1371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9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0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0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801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0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4190</v>
      </c>
      <c r="D13" s="109">
        <f>SUM(D5:D12)</f>
        <v>50</v>
      </c>
      <c r="G13" s="110" t="s">
        <v>644</v>
      </c>
      <c r="H13" s="109">
        <f>SUM(H5:H12)</f>
        <v>3406</v>
      </c>
      <c r="I13" s="109">
        <f>SUM(I5:I12)</f>
        <v>11</v>
      </c>
      <c r="L13" s="110" t="s">
        <v>644</v>
      </c>
      <c r="M13" s="109">
        <f>SUM(M5:M12)</f>
        <v>0</v>
      </c>
      <c r="N13" s="109">
        <f>SUM(N5:N12)</f>
        <v>0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G25" sqref="G25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" x14ac:dyDescent="0.4">
      <c r="A1" s="185" t="s">
        <v>581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1768</v>
      </c>
      <c r="E8" s="120">
        <f t="shared" si="0"/>
        <v>23.878984332793085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1768</v>
      </c>
      <c r="K8" s="140">
        <f t="shared" si="2"/>
        <v>22.238993710691823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953</v>
      </c>
      <c r="E11" s="120">
        <f>IFERROR(D11/C11,0)*100</f>
        <v>31.85160427807487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25</v>
      </c>
      <c r="H11" s="123">
        <f t="shared" si="1"/>
        <v>8.2781456953642394</v>
      </c>
      <c r="I11" s="139">
        <f t="shared" si="3"/>
        <v>3294</v>
      </c>
      <c r="J11" s="139">
        <f t="shared" si="4"/>
        <v>978</v>
      </c>
      <c r="K11" s="140">
        <f t="shared" si="2"/>
        <v>29.690346083788704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4190</v>
      </c>
      <c r="E13" s="129">
        <f t="shared" si="5"/>
        <v>0</v>
      </c>
      <c r="F13" s="130"/>
      <c r="G13" s="130">
        <f>SUM(G5:G12)</f>
        <v>50</v>
      </c>
      <c r="H13" s="131">
        <f t="shared" si="1"/>
        <v>0</v>
      </c>
      <c r="I13" s="143">
        <f t="shared" si="3"/>
        <v>0</v>
      </c>
      <c r="J13" s="143">
        <f t="shared" si="4"/>
        <v>4240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1025</v>
      </c>
      <c r="C2" s="21">
        <f t="shared" ref="C2:M2" si="0">SUM(C4:C14)</f>
        <v>863</v>
      </c>
      <c r="D2" s="21">
        <f t="shared" si="0"/>
        <v>1226</v>
      </c>
      <c r="E2" s="21">
        <f t="shared" si="0"/>
        <v>1687</v>
      </c>
      <c r="F2" s="21">
        <f t="shared" si="0"/>
        <v>1517</v>
      </c>
      <c r="G2" s="21">
        <f t="shared" si="0"/>
        <v>3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257</v>
      </c>
      <c r="D4" s="28">
        <f>SUMIFS('Metales Pesados 2025'!M$7:M$485,'Metales Pesados 2025'!$E$7:$E$485,Grafico!$A4)</f>
        <v>299</v>
      </c>
      <c r="E4" s="28">
        <f>SUMIFS('Metales Pesados 2025'!N$7:N$485,'Metales Pesados 2025'!$E$7:$E$485,Grafico!$A4)</f>
        <v>873</v>
      </c>
      <c r="F4" s="28">
        <f>SUMIFS('Metales Pesados 2025'!O$7:O$485,'Metales Pesados 2025'!$E$7:$E$485,Grafico!$A4)</f>
        <v>379</v>
      </c>
      <c r="G4" s="28">
        <f>SUMIFS('Metales Pesados 2025'!P$7:P$485,'Metales Pesados 2025'!$E$7:$E$485,Grafico!$A4)</f>
        <v>3</v>
      </c>
      <c r="H4" s="28">
        <f>SUMIFS('Metales Pesados 2025'!Q$7:Q$485,'Metales Pesados 2025'!$E$7:$E$485,Grafico!$A4)</f>
        <v>0</v>
      </c>
      <c r="I4" s="28">
        <f>SUMIFS('Metales Pesados 2025'!R$7:R$485,'Metales Pesados 2025'!$E$7:$E$485,Grafico!$A4)</f>
        <v>0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595</v>
      </c>
      <c r="G5" s="26">
        <f>SUMIFS('Metales Pesados 2025'!P$7:P$485,'Metales Pesados 2025'!$E$7:$E$485,Grafico!$A5)</f>
        <v>0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0</v>
      </c>
      <c r="H7" s="26">
        <f>SUMIFS('Metales Pesados 2025'!Q$7:Q$485,'Metales Pesados 2025'!$E$7:$E$485,Grafico!$A7)</f>
        <v>0</v>
      </c>
      <c r="I7" s="26">
        <f>SUMIFS('Metales Pesados 2025'!R$7:R$485,'Metales Pesados 2025'!$E$7:$E$485,Grafico!$A7)</f>
        <v>0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37</v>
      </c>
      <c r="F8" s="26">
        <f>SUMIFS('Metales Pesados 2025'!O$7:O$485,'Metales Pesados 2025'!$E$7:$E$485,Grafico!$A8)</f>
        <v>4</v>
      </c>
      <c r="G8" s="26">
        <f>SUMIFS('Metales Pesados 2025'!P$7:P$485,'Metales Pesados 2025'!$E$7:$E$485,Grafico!$A8)</f>
        <v>0</v>
      </c>
      <c r="H8" s="26">
        <f>SUMIFS('Metales Pesados 2025'!Q$7:Q$485,'Metales Pesados 2025'!$E$7:$E$485,Grafico!$A8)</f>
        <v>0</v>
      </c>
      <c r="I8" s="26">
        <f>SUMIFS('Metales Pesados 2025'!R$7:R$485,'Metales Pesados 2025'!$E$7:$E$485,Grafico!$A8)</f>
        <v>0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48</v>
      </c>
      <c r="G9" s="26">
        <f>SUMIFS('Metales Pesados 2025'!P$7:P$485,'Metales Pesados 2025'!$E$7:$E$485,Grafico!$A9)</f>
        <v>0</v>
      </c>
      <c r="H9" s="26">
        <f>SUMIFS('Metales Pesados 2025'!Q$7:Q$485,'Metales Pesados 2025'!$E$7:$E$485,Grafico!$A9)</f>
        <v>0</v>
      </c>
      <c r="I9" s="26">
        <f>SUMIFS('Metales Pesados 2025'!R$7:R$485,'Metales Pesados 2025'!$E$7:$E$485,Grafico!$A9)</f>
        <v>0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0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422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665</v>
      </c>
      <c r="C14" s="26">
        <f>SUMIFS('Metales Pesados 2025'!L$7:L$485,'Metales Pesados 2025'!$E$7:$E$485,Grafico!$A14)</f>
        <v>506</v>
      </c>
      <c r="D14" s="26">
        <f>SUMIFS('Metales Pesados 2025'!M$7:M$485,'Metales Pesados 2025'!$E$7:$E$485,Grafico!$A14)</f>
        <v>247</v>
      </c>
      <c r="E14" s="26">
        <f>SUMIFS('Metales Pesados 2025'!N$7:N$485,'Metales Pesados 2025'!$E$7:$E$485,Grafico!$A14)</f>
        <v>127</v>
      </c>
      <c r="F14" s="26">
        <f>SUMIFS('Metales Pesados 2025'!O$7:O$485,'Metales Pesados 2025'!$E$7:$E$485,Grafico!$A14)</f>
        <v>66</v>
      </c>
      <c r="G14" s="26">
        <f>SUMIFS('Metales Pesados 2025'!P$7:P$485,'Metales Pesados 2025'!$E$7:$E$485,Grafico!$A14)</f>
        <v>0</v>
      </c>
      <c r="H14" s="26">
        <f>SUMIFS('Metales Pesados 2025'!Q$7:Q$485,'Metales Pesados 2025'!$E$7:$E$485,Grafico!$A14)</f>
        <v>0</v>
      </c>
      <c r="I14" s="26">
        <f>SUMIFS('Metales Pesados 2025'!R$7:R$485,'Metales Pesados 2025'!$E$7:$E$485,Grafico!$A14)</f>
        <v>0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2025-06-10T15:45:11Z</dcterms:modified>
</cp:coreProperties>
</file>